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firstSheet="1" activeTab="2"/>
  </bookViews>
  <sheets>
    <sheet name="Fleet Utilization (1991-2001)" sheetId="1" r:id="rId1"/>
    <sheet name="UTILIZATION" sheetId="2" r:id="rId2"/>
    <sheet name="Chart 1- Fleet Utilization" sheetId="3" r:id="rId3"/>
    <sheet name="Chart 2 - Utilization by Class" sheetId="4" r:id="rId4"/>
  </sheets>
  <definedNames/>
  <calcPr fullCalcOnLoad="1"/>
</workbook>
</file>

<file path=xl/sharedStrings.xml><?xml version="1.0" encoding="utf-8"?>
<sst xmlns="http://schemas.openxmlformats.org/spreadsheetml/2006/main" count="84" uniqueCount="80">
  <si>
    <t xml:space="preserve"> </t>
  </si>
  <si>
    <t>LOA</t>
  </si>
  <si>
    <t>GLOBAL/EXPEDITIONARY SHIPS</t>
  </si>
  <si>
    <t>MELVILLE</t>
  </si>
  <si>
    <t>245/279</t>
  </si>
  <si>
    <t>KNORR</t>
  </si>
  <si>
    <t>T.G. THOMPSON</t>
  </si>
  <si>
    <t>ATLANTIS</t>
  </si>
  <si>
    <t>R. REVELLE</t>
  </si>
  <si>
    <t xml:space="preserve">EWING  </t>
  </si>
  <si>
    <t># of Available Ships</t>
  </si>
  <si>
    <t xml:space="preserve">Notes:  </t>
  </si>
  <si>
    <t>1990-1991:  KNORR &amp; MELVILLE Mid-Life.</t>
  </si>
  <si>
    <t>1991:  THOMPSON (AGOR 23) - Operated for eight months.</t>
  </si>
  <si>
    <t>1992:  MELVILLE Operated six months, WASHINGTON Operated six months.</t>
  </si>
  <si>
    <t>1996:  REVELLE Operated five months, ATLANTIS II operated six months.</t>
  </si>
  <si>
    <t>1997:  ATLANTIS operated six months.</t>
  </si>
  <si>
    <t>2001:  Numbers based on schedules posted as of 2/01 (much work is still pending funds).</t>
  </si>
  <si>
    <t>MOANA WAVE</t>
  </si>
  <si>
    <t>172/210</t>
  </si>
  <si>
    <t xml:space="preserve">SEWARD JOHNSON </t>
  </si>
  <si>
    <t>170/204</t>
  </si>
  <si>
    <t xml:space="preserve">WECOMA </t>
  </si>
  <si>
    <t>177/185</t>
  </si>
  <si>
    <t xml:space="preserve">ENDEAVOR   </t>
  </si>
  <si>
    <t>177/184</t>
  </si>
  <si>
    <t>GYRE</t>
  </si>
  <si>
    <t>174/182</t>
  </si>
  <si>
    <t>OCEANUS</t>
  </si>
  <si>
    <t>NEW HORIZON</t>
  </si>
  <si>
    <t>ISELIN</t>
  </si>
  <si>
    <t>EDWIN LINK</t>
  </si>
  <si>
    <t>POINT SUR</t>
  </si>
  <si>
    <t>CAPE HATTERAS</t>
  </si>
  <si>
    <t xml:space="preserve">ALPHA HELIX </t>
  </si>
  <si>
    <t xml:space="preserve">R. SPROUL </t>
  </si>
  <si>
    <t>1993:  ENDEAVOR out of service for mid-life.</t>
  </si>
  <si>
    <t>1994:  SEWARD JOHNSON conversion - operated 3 months.</t>
  </si>
  <si>
    <t>1994:  ENDEAVOR operated 6 mo, OCEANUS midlife- out of service, ISELIN operated 7 mo, WECOMA operated 7 mo.</t>
  </si>
  <si>
    <t>1995:  WECOMA operated 10 months.</t>
  </si>
  <si>
    <t>1999:  MOANA WAVE operates 5 months</t>
  </si>
  <si>
    <t>CAPE HENLOPEN</t>
  </si>
  <si>
    <t xml:space="preserve">WEATHERBIRD II </t>
  </si>
  <si>
    <t>SEA DIVER</t>
  </si>
  <si>
    <t>LONGHORN</t>
  </si>
  <si>
    <t>80/105</t>
  </si>
  <si>
    <t>PELICAN</t>
  </si>
  <si>
    <t>URRACA</t>
  </si>
  <si>
    <t>BLUE HERON</t>
  </si>
  <si>
    <t>LAURENTIAN</t>
  </si>
  <si>
    <t>BLUE FIN</t>
  </si>
  <si>
    <t>BARNES</t>
  </si>
  <si>
    <t>CALANUS</t>
  </si>
  <si>
    <t>WALTON SMITH</t>
  </si>
  <si>
    <t>Total Fleet Use</t>
  </si>
  <si>
    <t>RVOC Recommended Definition of a Full Operating Year (FOY):</t>
  </si>
  <si>
    <t>Class</t>
  </si>
  <si>
    <t>Length</t>
  </si>
  <si>
    <t>FOY (days)</t>
  </si>
  <si>
    <t>Class I&amp;II</t>
  </si>
  <si>
    <t>200-300 ft.</t>
  </si>
  <si>
    <t>Class III</t>
  </si>
  <si>
    <t>150-200 ft.</t>
  </si>
  <si>
    <t>Class IV</t>
  </si>
  <si>
    <t>100-150 ft.</t>
  </si>
  <si>
    <t>Class V</t>
  </si>
  <si>
    <t>&lt;100 ft.</t>
  </si>
  <si>
    <t>UNOLS SHIP UTILIZATION:  Operating Days by ship, by year (1990-2001)</t>
  </si>
  <si>
    <t>INTERMEDIATE SHIPS</t>
  </si>
  <si>
    <t>REGIONAL SHIPS</t>
  </si>
  <si>
    <t>NEAR SHORE SHIPS</t>
  </si>
  <si>
    <t>ATLANTIS II</t>
  </si>
  <si>
    <t>T. WASHINGTON</t>
  </si>
  <si>
    <t>FLEET UTILIZATION HISTORY:  Operating Days by Year (1991-2001)</t>
  </si>
  <si>
    <t>Global Total</t>
  </si>
  <si>
    <t>Intermediate Total</t>
  </si>
  <si>
    <t>Regional Total</t>
  </si>
  <si>
    <t>Near Shore Total</t>
  </si>
  <si>
    <t>Number of Ships in Fleet</t>
  </si>
  <si>
    <t>delta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</si>
</sst>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UNOLS Fleet Utilization (1991-2001)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UTILIZATION!$C$4:$M$4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UTILIZATION!$C$57:$M$57</c:f>
              <c:numCache>
                <c:ptCount val="11"/>
                <c:pt idx="0">
                  <c:v>4574</c:v>
                </c:pt>
                <c:pt idx="1">
                  <c:v>4912</c:v>
                </c:pt>
                <c:pt idx="2">
                  <c:v>4444</c:v>
                </c:pt>
                <c:pt idx="3">
                  <c:v>4256</c:v>
                </c:pt>
                <c:pt idx="4">
                  <c:v>4866</c:v>
                </c:pt>
                <c:pt idx="5">
                  <c:v>4319</c:v>
                </c:pt>
                <c:pt idx="6">
                  <c:v>5083</c:v>
                </c:pt>
                <c:pt idx="7">
                  <c:v>5218</c:v>
                </c:pt>
                <c:pt idx="8">
                  <c:v>4921</c:v>
                </c:pt>
                <c:pt idx="9">
                  <c:v>4949</c:v>
                </c:pt>
                <c:pt idx="10">
                  <c:v>5550</c:v>
                </c:pt>
              </c:numCache>
            </c:numRef>
          </c:val>
          <c:smooth val="0"/>
        </c:ser>
        <c:marker val="1"/>
        <c:axId val="6486940"/>
        <c:axId val="58382461"/>
      </c:lineChart>
      <c:cat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Operational Ship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Fleet Utilization:  1991-2001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UTILIZATION!$A$57</c:f>
              <c:strCache>
                <c:ptCount val="1"/>
                <c:pt idx="0">
                  <c:v>Total Fleet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UTILIZATION!$C$4:$M$4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UTILIZATION!$C$57:$M$57</c:f>
              <c:numCache>
                <c:ptCount val="11"/>
                <c:pt idx="0">
                  <c:v>4574</c:v>
                </c:pt>
                <c:pt idx="1">
                  <c:v>4912</c:v>
                </c:pt>
                <c:pt idx="2">
                  <c:v>4444</c:v>
                </c:pt>
                <c:pt idx="3">
                  <c:v>4256</c:v>
                </c:pt>
                <c:pt idx="4">
                  <c:v>4866</c:v>
                </c:pt>
                <c:pt idx="5">
                  <c:v>4319</c:v>
                </c:pt>
                <c:pt idx="6">
                  <c:v>5083</c:v>
                </c:pt>
                <c:pt idx="7">
                  <c:v>5218</c:v>
                </c:pt>
                <c:pt idx="8">
                  <c:v>4921</c:v>
                </c:pt>
                <c:pt idx="9">
                  <c:v>4949</c:v>
                </c:pt>
                <c:pt idx="10">
                  <c:v>5550</c:v>
                </c:pt>
              </c:numCache>
            </c:numRef>
          </c:val>
        </c:ser>
        <c:axId val="55680102"/>
        <c:axId val="31358871"/>
      </c:barChart>
      <c:lineChart>
        <c:grouping val="standard"/>
        <c:varyColors val="0"/>
        <c:ser>
          <c:idx val="0"/>
          <c:order val="1"/>
          <c:tx>
            <c:strRef>
              <c:f>UTILIZATION!$A$58</c:f>
              <c:strCache>
                <c:ptCount val="1"/>
                <c:pt idx="0">
                  <c:v>Number of Ships in Fleet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UTILIZATION!$C$4:$M$4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UTILIZATION!$C$58:$M$58</c:f>
              <c:numCache>
                <c:ptCount val="11"/>
                <c:pt idx="0">
                  <c:v>24.7</c:v>
                </c:pt>
                <c:pt idx="1">
                  <c:v>26</c:v>
                </c:pt>
                <c:pt idx="2">
                  <c:v>25</c:v>
                </c:pt>
                <c:pt idx="3">
                  <c:v>23.91</c:v>
                </c:pt>
                <c:pt idx="4">
                  <c:v>25.83</c:v>
                </c:pt>
                <c:pt idx="5">
                  <c:v>26</c:v>
                </c:pt>
                <c:pt idx="6">
                  <c:v>26.5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</c:numCache>
            </c:numRef>
          </c:val>
          <c:smooth val="0"/>
        </c:ser>
        <c:axId val="13794384"/>
        <c:axId val="57040593"/>
      </c:line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58871"/>
        <c:crosses val="autoZero"/>
        <c:auto val="0"/>
        <c:lblOffset val="100"/>
        <c:noMultiLvlLbl val="0"/>
      </c:catAx>
      <c:valAx>
        <c:axId val="3135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Operational Ship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680102"/>
        <c:crossesAt val="1"/>
        <c:crossBetween val="between"/>
        <c:dispUnits/>
      </c:valAx>
      <c:catAx>
        <c:axId val="13794384"/>
        <c:scaling>
          <c:orientation val="minMax"/>
        </c:scaling>
        <c:axPos val="b"/>
        <c:delete val="1"/>
        <c:majorTickMark val="in"/>
        <c:minorTickMark val="none"/>
        <c:tickLblPos val="nextTo"/>
        <c:crossAx val="57040593"/>
        <c:crosses val="autoZero"/>
        <c:auto val="0"/>
        <c:lblOffset val="100"/>
        <c:noMultiLvlLbl val="0"/>
      </c:catAx>
      <c:valAx>
        <c:axId val="5704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Ships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943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Utilization by Vessel Class:  1991-2001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UTILIZATION!$A$15</c:f>
              <c:strCache>
                <c:ptCount val="1"/>
                <c:pt idx="0">
                  <c:v>Global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UTILIZATION!$C$4:$M$4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UTILIZATION!$C$15:$M$15</c:f>
              <c:numCache>
                <c:ptCount val="11"/>
                <c:pt idx="0">
                  <c:v>1010</c:v>
                </c:pt>
                <c:pt idx="1">
                  <c:v>1291</c:v>
                </c:pt>
                <c:pt idx="2">
                  <c:v>1339</c:v>
                </c:pt>
                <c:pt idx="3">
                  <c:v>1428</c:v>
                </c:pt>
                <c:pt idx="4">
                  <c:v>1610</c:v>
                </c:pt>
                <c:pt idx="5">
                  <c:v>1310</c:v>
                </c:pt>
                <c:pt idx="6">
                  <c:v>1552</c:v>
                </c:pt>
                <c:pt idx="7">
                  <c:v>1577</c:v>
                </c:pt>
                <c:pt idx="8">
                  <c:v>1544</c:v>
                </c:pt>
                <c:pt idx="9">
                  <c:v>1567</c:v>
                </c:pt>
                <c:pt idx="10">
                  <c:v>1733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UTILIZATION!$A$28</c:f>
              <c:strCache>
                <c:ptCount val="1"/>
                <c:pt idx="0">
                  <c:v>Intermediate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UTILIZATION!$C$4:$M$4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UTILIZATION!$C$28:$M$28</c:f>
              <c:numCache>
                <c:ptCount val="11"/>
                <c:pt idx="0">
                  <c:v>1969</c:v>
                </c:pt>
                <c:pt idx="1">
                  <c:v>1926</c:v>
                </c:pt>
                <c:pt idx="2">
                  <c:v>1556</c:v>
                </c:pt>
                <c:pt idx="3">
                  <c:v>1301</c:v>
                </c:pt>
                <c:pt idx="4">
                  <c:v>1546</c:v>
                </c:pt>
                <c:pt idx="5">
                  <c:v>1540</c:v>
                </c:pt>
                <c:pt idx="6">
                  <c:v>1758</c:v>
                </c:pt>
                <c:pt idx="7">
                  <c:v>1566</c:v>
                </c:pt>
                <c:pt idx="8">
                  <c:v>1415</c:v>
                </c:pt>
                <c:pt idx="9">
                  <c:v>1296</c:v>
                </c:pt>
                <c:pt idx="10">
                  <c:v>1445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UTILIZATION!$A$41</c:f>
              <c:strCache>
                <c:ptCount val="1"/>
                <c:pt idx="0">
                  <c:v>Regional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UTILIZATION!$C$4:$M$4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UTILIZATION!$C$41:$M$41</c:f>
              <c:numCache>
                <c:ptCount val="11"/>
                <c:pt idx="0">
                  <c:v>1179</c:v>
                </c:pt>
                <c:pt idx="1">
                  <c:v>1322</c:v>
                </c:pt>
                <c:pt idx="2">
                  <c:v>1223</c:v>
                </c:pt>
                <c:pt idx="3">
                  <c:v>1267</c:v>
                </c:pt>
                <c:pt idx="4">
                  <c:v>1418</c:v>
                </c:pt>
                <c:pt idx="5">
                  <c:v>1165</c:v>
                </c:pt>
                <c:pt idx="6">
                  <c:v>1410</c:v>
                </c:pt>
                <c:pt idx="7">
                  <c:v>1437</c:v>
                </c:pt>
                <c:pt idx="8">
                  <c:v>1357</c:v>
                </c:pt>
                <c:pt idx="9">
                  <c:v>1376</c:v>
                </c:pt>
                <c:pt idx="10">
                  <c:v>1620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UTILIZATION!$A$52</c:f>
              <c:strCache>
                <c:ptCount val="1"/>
                <c:pt idx="0">
                  <c:v>Near Shore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UTILIZATION!$C$4:$M$4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UTILIZATION!$C$52:$M$52</c:f>
              <c:numCache>
                <c:ptCount val="11"/>
                <c:pt idx="0">
                  <c:v>416</c:v>
                </c:pt>
                <c:pt idx="1">
                  <c:v>373</c:v>
                </c:pt>
                <c:pt idx="2">
                  <c:v>326</c:v>
                </c:pt>
                <c:pt idx="3">
                  <c:v>260</c:v>
                </c:pt>
                <c:pt idx="4">
                  <c:v>292</c:v>
                </c:pt>
                <c:pt idx="5">
                  <c:v>304</c:v>
                </c:pt>
                <c:pt idx="6">
                  <c:v>363</c:v>
                </c:pt>
                <c:pt idx="7">
                  <c:v>638</c:v>
                </c:pt>
                <c:pt idx="8">
                  <c:v>605</c:v>
                </c:pt>
                <c:pt idx="9">
                  <c:v>711</c:v>
                </c:pt>
                <c:pt idx="10">
                  <c:v>752</c:v>
                </c:pt>
              </c:numCache>
            </c:numRef>
          </c:val>
          <c:smooth val="0"/>
        </c:ser>
        <c:marker val="1"/>
        <c:axId val="43603290"/>
        <c:axId val="56885291"/>
      </c:lineChart>
      <c:catAx>
        <c:axId val="4360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85291"/>
        <c:crosses val="autoZero"/>
        <c:auto val="1"/>
        <c:lblOffset val="100"/>
        <c:noMultiLvlLbl val="0"/>
      </c:catAx>
      <c:valAx>
        <c:axId val="568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Operational Ship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360" verticalDpi="360" orientation="landscape"/>
  <headerFooter>
    <oddHeader>&amp;A</oddHeader>
    <oddFooter>&amp;LAnnette DeSilva&amp;C&amp;F&amp;R&amp;D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&amp;LAnnette DeSilva&amp;C&amp;F&amp;R&amp;D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workbookViewId="0" topLeftCell="B4">
      <pane ySplit="555" topLeftCell="BM53" activePane="bottomLeft" state="split"/>
      <selection pane="topLeft" activeCell="B57" activeCellId="1" sqref="B4:M4 B57:M57"/>
      <selection pane="bottomLeft" activeCell="L56" sqref="L56"/>
    </sheetView>
  </sheetViews>
  <sheetFormatPr defaultColWidth="9.140625" defaultRowHeight="12.75" customHeight="1"/>
  <cols>
    <col min="1" max="1" width="23.8515625" style="8" customWidth="1"/>
    <col min="2" max="2" width="7.57421875" style="9" customWidth="1"/>
    <col min="3" max="23" width="5.00390625" style="8" customWidth="1"/>
    <col min="24" max="24" width="5.00390625" style="8" bestFit="1" customWidth="1"/>
    <col min="25" max="16384" width="9.140625" style="8" customWidth="1"/>
  </cols>
  <sheetData>
    <row r="1" spans="1:2" ht="12.75" customHeight="1">
      <c r="A1" s="6" t="s">
        <v>67</v>
      </c>
      <c r="B1" s="7"/>
    </row>
    <row r="3" ht="12.75" customHeight="1">
      <c r="A3" s="8" t="s">
        <v>0</v>
      </c>
    </row>
    <row r="4" spans="2:14" s="10" customFormat="1" ht="12.75" customHeight="1" thickBot="1">
      <c r="B4" s="11" t="s">
        <v>1</v>
      </c>
      <c r="C4" s="10">
        <v>1991</v>
      </c>
      <c r="D4" s="10">
        <v>1992</v>
      </c>
      <c r="E4" s="10">
        <v>1993</v>
      </c>
      <c r="F4" s="10">
        <v>1994</v>
      </c>
      <c r="G4" s="10">
        <v>1995</v>
      </c>
      <c r="H4" s="10">
        <v>1996</v>
      </c>
      <c r="I4" s="10">
        <v>1997</v>
      </c>
      <c r="J4" s="10">
        <v>1998</v>
      </c>
      <c r="K4" s="10">
        <v>1999</v>
      </c>
      <c r="L4" s="10">
        <v>2000</v>
      </c>
      <c r="M4" s="10">
        <v>2001</v>
      </c>
      <c r="N4" s="10" t="s">
        <v>79</v>
      </c>
    </row>
    <row r="5" spans="1:2" ht="12.75" customHeight="1" thickTop="1">
      <c r="A5" s="6"/>
      <c r="B5" s="7"/>
    </row>
    <row r="6" spans="1:2" ht="12.75" customHeight="1">
      <c r="A6" s="3" t="s">
        <v>2</v>
      </c>
      <c r="B6" s="4"/>
    </row>
    <row r="7" spans="1:14" ht="12.75" customHeight="1">
      <c r="A7" s="6" t="s">
        <v>3</v>
      </c>
      <c r="B7" s="7" t="s">
        <v>4</v>
      </c>
      <c r="C7" s="8">
        <v>0</v>
      </c>
      <c r="D7" s="8">
        <v>170</v>
      </c>
      <c r="E7" s="8">
        <v>306</v>
      </c>
      <c r="F7" s="8">
        <v>303</v>
      </c>
      <c r="G7" s="8">
        <v>297</v>
      </c>
      <c r="H7" s="8">
        <v>297</v>
      </c>
      <c r="I7" s="8">
        <v>308</v>
      </c>
      <c r="J7" s="8">
        <v>215</v>
      </c>
      <c r="K7" s="8">
        <v>298</v>
      </c>
      <c r="L7" s="8">
        <v>258</v>
      </c>
      <c r="M7" s="8">
        <v>328</v>
      </c>
      <c r="N7" s="8">
        <f>M7-L7</f>
        <v>70</v>
      </c>
    </row>
    <row r="8" spans="1:14" ht="12.75" customHeight="1">
      <c r="A8" s="6" t="s">
        <v>5</v>
      </c>
      <c r="B8" s="7" t="s">
        <v>4</v>
      </c>
      <c r="C8" s="8">
        <v>0</v>
      </c>
      <c r="D8" s="8">
        <v>271</v>
      </c>
      <c r="E8" s="8">
        <v>278</v>
      </c>
      <c r="F8" s="8">
        <v>253</v>
      </c>
      <c r="G8" s="8">
        <v>350</v>
      </c>
      <c r="H8" s="8">
        <v>279</v>
      </c>
      <c r="I8" s="8">
        <v>284</v>
      </c>
      <c r="J8" s="8">
        <v>263</v>
      </c>
      <c r="K8" s="8">
        <v>72</v>
      </c>
      <c r="L8" s="8">
        <v>274</v>
      </c>
      <c r="M8" s="8">
        <v>286</v>
      </c>
      <c r="N8" s="8">
        <f aca="true" t="shared" si="0" ref="N8:N57">M8-L8</f>
        <v>12</v>
      </c>
    </row>
    <row r="9" spans="1:14" ht="12.75" customHeight="1">
      <c r="A9" s="6" t="s">
        <v>6</v>
      </c>
      <c r="B9" s="7">
        <v>274</v>
      </c>
      <c r="C9" s="8">
        <v>81</v>
      </c>
      <c r="D9" s="8">
        <v>265</v>
      </c>
      <c r="E9" s="8">
        <v>287</v>
      </c>
      <c r="F9" s="8">
        <v>257</v>
      </c>
      <c r="G9" s="8">
        <v>333</v>
      </c>
      <c r="H9" s="8">
        <v>246</v>
      </c>
      <c r="I9" s="8">
        <v>214</v>
      </c>
      <c r="J9" s="8">
        <v>273</v>
      </c>
      <c r="K9" s="8">
        <v>236</v>
      </c>
      <c r="L9" s="8">
        <v>172</v>
      </c>
      <c r="M9" s="8">
        <v>250</v>
      </c>
      <c r="N9" s="8">
        <f t="shared" si="0"/>
        <v>78</v>
      </c>
    </row>
    <row r="10" spans="1:14" ht="12.75" customHeight="1">
      <c r="A10" s="6" t="s">
        <v>7</v>
      </c>
      <c r="B10" s="7">
        <v>274</v>
      </c>
      <c r="I10" s="8">
        <v>185</v>
      </c>
      <c r="J10" s="8">
        <v>273</v>
      </c>
      <c r="K10" s="8">
        <v>335</v>
      </c>
      <c r="L10" s="8">
        <v>296</v>
      </c>
      <c r="M10" s="8">
        <v>251</v>
      </c>
      <c r="N10" s="8">
        <f t="shared" si="0"/>
        <v>-45</v>
      </c>
    </row>
    <row r="11" spans="1:14" ht="12.75" customHeight="1">
      <c r="A11" s="6" t="s">
        <v>8</v>
      </c>
      <c r="B11" s="7">
        <v>274</v>
      </c>
      <c r="H11" s="8">
        <v>80</v>
      </c>
      <c r="I11" s="8">
        <v>288</v>
      </c>
      <c r="J11" s="8">
        <v>307</v>
      </c>
      <c r="K11" s="8">
        <v>274</v>
      </c>
      <c r="L11" s="8">
        <v>296</v>
      </c>
      <c r="M11" s="8">
        <v>301</v>
      </c>
      <c r="N11" s="8">
        <f t="shared" si="0"/>
        <v>5</v>
      </c>
    </row>
    <row r="12" spans="1:14" ht="12.75" customHeight="1">
      <c r="A12" s="1" t="s">
        <v>71</v>
      </c>
      <c r="B12" s="2">
        <v>210</v>
      </c>
      <c r="C12">
        <v>292</v>
      </c>
      <c r="D12">
        <v>179</v>
      </c>
      <c r="E12">
        <v>247</v>
      </c>
      <c r="F12">
        <v>306</v>
      </c>
      <c r="G12">
        <v>320</v>
      </c>
      <c r="H12">
        <v>93</v>
      </c>
      <c r="I12"/>
      <c r="J12"/>
      <c r="K12"/>
      <c r="L12"/>
      <c r="M12"/>
      <c r="N12" s="8">
        <f t="shared" si="0"/>
        <v>0</v>
      </c>
    </row>
    <row r="13" spans="1:14" s="6" customFormat="1" ht="12.75" customHeight="1">
      <c r="A13" s="1" t="s">
        <v>72</v>
      </c>
      <c r="B13" s="2">
        <v>209</v>
      </c>
      <c r="C13">
        <v>336</v>
      </c>
      <c r="D13">
        <v>105</v>
      </c>
      <c r="E13"/>
      <c r="F13"/>
      <c r="G13"/>
      <c r="H13"/>
      <c r="I13"/>
      <c r="J13"/>
      <c r="K13"/>
      <c r="L13"/>
      <c r="M13"/>
      <c r="N13" s="8">
        <f t="shared" si="0"/>
        <v>0</v>
      </c>
    </row>
    <row r="14" spans="1:14" s="6" customFormat="1" ht="12.75" customHeight="1">
      <c r="A14" s="6" t="s">
        <v>9</v>
      </c>
      <c r="B14" s="7">
        <v>239</v>
      </c>
      <c r="C14" s="8">
        <v>301</v>
      </c>
      <c r="D14" s="8">
        <v>301</v>
      </c>
      <c r="E14" s="8">
        <v>221</v>
      </c>
      <c r="F14" s="8">
        <v>309</v>
      </c>
      <c r="G14" s="8">
        <v>310</v>
      </c>
      <c r="H14" s="8">
        <v>315</v>
      </c>
      <c r="I14" s="8">
        <v>273</v>
      </c>
      <c r="J14" s="8">
        <v>246</v>
      </c>
      <c r="K14" s="8">
        <v>329</v>
      </c>
      <c r="L14" s="8">
        <v>270</v>
      </c>
      <c r="M14" s="8">
        <v>317</v>
      </c>
      <c r="N14" s="8">
        <f t="shared" si="0"/>
        <v>47</v>
      </c>
    </row>
    <row r="15" spans="1:14" ht="12.75" customHeight="1">
      <c r="A15" s="6" t="s">
        <v>74</v>
      </c>
      <c r="B15" s="7"/>
      <c r="C15" s="6">
        <f aca="true" t="shared" si="1" ref="C15:M15">SUM(C7:C14)</f>
        <v>1010</v>
      </c>
      <c r="D15" s="6">
        <f t="shared" si="1"/>
        <v>1291</v>
      </c>
      <c r="E15" s="6">
        <f t="shared" si="1"/>
        <v>1339</v>
      </c>
      <c r="F15" s="6">
        <f t="shared" si="1"/>
        <v>1428</v>
      </c>
      <c r="G15" s="6">
        <f t="shared" si="1"/>
        <v>1610</v>
      </c>
      <c r="H15" s="6">
        <f t="shared" si="1"/>
        <v>1310</v>
      </c>
      <c r="I15" s="6">
        <f t="shared" si="1"/>
        <v>1552</v>
      </c>
      <c r="J15" s="6">
        <f t="shared" si="1"/>
        <v>1577</v>
      </c>
      <c r="K15" s="6">
        <f t="shared" si="1"/>
        <v>1544</v>
      </c>
      <c r="L15" s="6">
        <f t="shared" si="1"/>
        <v>1566</v>
      </c>
      <c r="M15" s="6">
        <f t="shared" si="1"/>
        <v>1733</v>
      </c>
      <c r="N15" s="8">
        <f t="shared" si="0"/>
        <v>167</v>
      </c>
    </row>
    <row r="16" spans="1:14" ht="12.75" customHeight="1">
      <c r="A16" s="6" t="s">
        <v>10</v>
      </c>
      <c r="B16" s="7"/>
      <c r="C16" s="6">
        <v>3.7</v>
      </c>
      <c r="D16" s="6">
        <v>5</v>
      </c>
      <c r="E16" s="6">
        <v>5</v>
      </c>
      <c r="F16" s="6">
        <v>5</v>
      </c>
      <c r="G16" s="6">
        <v>5</v>
      </c>
      <c r="H16" s="6">
        <v>5</v>
      </c>
      <c r="I16" s="6">
        <v>5.5</v>
      </c>
      <c r="J16" s="6">
        <v>6</v>
      </c>
      <c r="K16" s="6">
        <v>6</v>
      </c>
      <c r="L16" s="6">
        <v>6</v>
      </c>
      <c r="M16" s="6">
        <v>6</v>
      </c>
      <c r="N16" s="8">
        <f t="shared" si="0"/>
        <v>0</v>
      </c>
    </row>
    <row r="17" spans="1:14" ht="12.75" customHeight="1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N17" s="8">
        <f t="shared" si="0"/>
        <v>0</v>
      </c>
    </row>
    <row r="18" spans="1:14" ht="12.75" customHeight="1">
      <c r="A18" s="3" t="s">
        <v>68</v>
      </c>
      <c r="B18" s="4"/>
      <c r="N18" s="8">
        <f t="shared" si="0"/>
        <v>0</v>
      </c>
    </row>
    <row r="19" spans="1:14" ht="12.75" customHeight="1">
      <c r="A19" s="6" t="s">
        <v>18</v>
      </c>
      <c r="B19" s="7" t="s">
        <v>19</v>
      </c>
      <c r="C19" s="8">
        <v>269</v>
      </c>
      <c r="D19" s="8">
        <v>279</v>
      </c>
      <c r="E19" s="8">
        <v>249</v>
      </c>
      <c r="F19" s="8">
        <v>215</v>
      </c>
      <c r="G19" s="8">
        <v>195</v>
      </c>
      <c r="H19" s="8">
        <v>144</v>
      </c>
      <c r="I19" s="8">
        <v>202</v>
      </c>
      <c r="J19" s="8">
        <v>169</v>
      </c>
      <c r="K19" s="8">
        <v>61</v>
      </c>
      <c r="L19" s="8">
        <v>0</v>
      </c>
      <c r="M19" s="8">
        <v>0</v>
      </c>
      <c r="N19" s="8">
        <f t="shared" si="0"/>
        <v>0</v>
      </c>
    </row>
    <row r="20" spans="1:14" ht="12.75" customHeight="1">
      <c r="A20" s="6" t="s">
        <v>20</v>
      </c>
      <c r="B20" s="7" t="s">
        <v>21</v>
      </c>
      <c r="C20" s="8">
        <v>226</v>
      </c>
      <c r="D20" s="8">
        <v>214</v>
      </c>
      <c r="E20" s="8">
        <v>144</v>
      </c>
      <c r="F20" s="8">
        <v>88</v>
      </c>
      <c r="G20" s="8">
        <v>271</v>
      </c>
      <c r="H20" s="8">
        <v>304</v>
      </c>
      <c r="I20" s="8">
        <v>290</v>
      </c>
      <c r="J20" s="8">
        <v>279</v>
      </c>
      <c r="K20" s="8">
        <v>208</v>
      </c>
      <c r="L20" s="8">
        <v>260</v>
      </c>
      <c r="M20" s="8">
        <v>308</v>
      </c>
      <c r="N20" s="8">
        <f t="shared" si="0"/>
        <v>48</v>
      </c>
    </row>
    <row r="21" spans="1:14" ht="12.75" customHeight="1">
      <c r="A21" s="6" t="s">
        <v>22</v>
      </c>
      <c r="B21" s="7" t="s">
        <v>23</v>
      </c>
      <c r="C21" s="8">
        <v>202</v>
      </c>
      <c r="D21" s="8">
        <v>270</v>
      </c>
      <c r="E21" s="8">
        <v>220</v>
      </c>
      <c r="F21" s="8">
        <v>84</v>
      </c>
      <c r="G21" s="8">
        <v>145</v>
      </c>
      <c r="H21" s="8">
        <v>198</v>
      </c>
      <c r="I21" s="8">
        <v>199</v>
      </c>
      <c r="J21" s="8">
        <v>223</v>
      </c>
      <c r="K21" s="8">
        <v>177</v>
      </c>
      <c r="L21" s="8">
        <v>183</v>
      </c>
      <c r="M21" s="8">
        <v>205</v>
      </c>
      <c r="N21" s="8">
        <f t="shared" si="0"/>
        <v>22</v>
      </c>
    </row>
    <row r="22" spans="1:14" ht="12.75" customHeight="1">
      <c r="A22" s="6" t="s">
        <v>24</v>
      </c>
      <c r="B22" s="7" t="s">
        <v>25</v>
      </c>
      <c r="C22" s="8">
        <v>197</v>
      </c>
      <c r="D22" s="8">
        <v>199</v>
      </c>
      <c r="E22" s="8">
        <v>0</v>
      </c>
      <c r="F22" s="8">
        <v>130</v>
      </c>
      <c r="G22" s="8">
        <v>228</v>
      </c>
      <c r="H22" s="8">
        <v>147</v>
      </c>
      <c r="I22" s="8">
        <v>201</v>
      </c>
      <c r="J22" s="8">
        <v>158</v>
      </c>
      <c r="K22" s="8">
        <v>213</v>
      </c>
      <c r="L22" s="8">
        <v>188</v>
      </c>
      <c r="M22" s="8">
        <v>237</v>
      </c>
      <c r="N22" s="8">
        <f t="shared" si="0"/>
        <v>49</v>
      </c>
    </row>
    <row r="23" spans="1:14" ht="12.75" customHeight="1">
      <c r="A23" s="6" t="s">
        <v>26</v>
      </c>
      <c r="B23" s="7" t="s">
        <v>27</v>
      </c>
      <c r="C23" s="8">
        <v>222</v>
      </c>
      <c r="D23" s="8">
        <v>130</v>
      </c>
      <c r="E23" s="8">
        <v>153</v>
      </c>
      <c r="F23" s="8">
        <v>149</v>
      </c>
      <c r="G23" s="8">
        <v>122</v>
      </c>
      <c r="H23" s="8">
        <v>219</v>
      </c>
      <c r="I23" s="8">
        <v>184</v>
      </c>
      <c r="J23" s="8">
        <v>113</v>
      </c>
      <c r="K23" s="8">
        <v>161</v>
      </c>
      <c r="L23" s="8">
        <v>196</v>
      </c>
      <c r="M23" s="8">
        <v>176</v>
      </c>
      <c r="N23" s="8">
        <f t="shared" si="0"/>
        <v>-20</v>
      </c>
    </row>
    <row r="24" spans="1:14" ht="12.75" customHeight="1">
      <c r="A24" s="6" t="s">
        <v>28</v>
      </c>
      <c r="B24" s="7">
        <v>177</v>
      </c>
      <c r="C24" s="8">
        <v>212</v>
      </c>
      <c r="D24" s="8">
        <v>313</v>
      </c>
      <c r="E24" s="8">
        <v>189</v>
      </c>
      <c r="F24" s="8">
        <v>0</v>
      </c>
      <c r="G24" s="8">
        <v>187</v>
      </c>
      <c r="H24" s="8">
        <v>168</v>
      </c>
      <c r="I24" s="8">
        <v>209</v>
      </c>
      <c r="J24" s="8">
        <v>232</v>
      </c>
      <c r="K24" s="8">
        <v>181</v>
      </c>
      <c r="L24" s="8">
        <v>114</v>
      </c>
      <c r="M24" s="8">
        <v>258</v>
      </c>
      <c r="N24" s="8">
        <f t="shared" si="0"/>
        <v>144</v>
      </c>
    </row>
    <row r="25" spans="1:14" ht="12.75" customHeight="1">
      <c r="A25" s="6" t="s">
        <v>29</v>
      </c>
      <c r="B25" s="7">
        <v>170</v>
      </c>
      <c r="C25" s="8">
        <v>207</v>
      </c>
      <c r="D25" s="8">
        <v>175</v>
      </c>
      <c r="E25" s="8">
        <v>240</v>
      </c>
      <c r="F25" s="8">
        <v>241</v>
      </c>
      <c r="G25" s="8">
        <v>240</v>
      </c>
      <c r="H25" s="8">
        <v>174</v>
      </c>
      <c r="I25" s="8">
        <v>259</v>
      </c>
      <c r="J25" s="8">
        <v>236</v>
      </c>
      <c r="K25" s="8">
        <v>227</v>
      </c>
      <c r="L25" s="8">
        <v>177</v>
      </c>
      <c r="M25" s="8">
        <v>261</v>
      </c>
      <c r="N25" s="8">
        <f t="shared" si="0"/>
        <v>84</v>
      </c>
    </row>
    <row r="26" spans="1:14" ht="12.75" customHeight="1">
      <c r="A26" s="6" t="s">
        <v>30</v>
      </c>
      <c r="B26" s="7">
        <v>170</v>
      </c>
      <c r="C26" s="8">
        <v>239</v>
      </c>
      <c r="D26" s="8">
        <v>201</v>
      </c>
      <c r="E26" s="8">
        <v>222</v>
      </c>
      <c r="F26" s="8">
        <v>140</v>
      </c>
      <c r="N26" s="8">
        <f t="shared" si="0"/>
        <v>0</v>
      </c>
    </row>
    <row r="27" spans="1:14" s="6" customFormat="1" ht="12.75" customHeight="1">
      <c r="A27" s="6" t="s">
        <v>31</v>
      </c>
      <c r="B27" s="7">
        <v>168</v>
      </c>
      <c r="C27" s="8">
        <v>195</v>
      </c>
      <c r="D27" s="8">
        <v>145</v>
      </c>
      <c r="E27" s="8">
        <v>139</v>
      </c>
      <c r="F27" s="8">
        <v>254</v>
      </c>
      <c r="G27" s="8">
        <v>158</v>
      </c>
      <c r="H27" s="8">
        <v>186</v>
      </c>
      <c r="I27" s="8">
        <v>214</v>
      </c>
      <c r="J27" s="8">
        <v>156</v>
      </c>
      <c r="K27" s="8">
        <v>187</v>
      </c>
      <c r="L27" s="8">
        <v>178</v>
      </c>
      <c r="M27" s="8">
        <v>0</v>
      </c>
      <c r="N27" s="8">
        <f t="shared" si="0"/>
        <v>-178</v>
      </c>
    </row>
    <row r="28" spans="1:14" ht="12.75" customHeight="1">
      <c r="A28" s="6" t="s">
        <v>75</v>
      </c>
      <c r="B28" s="7"/>
      <c r="C28" s="6">
        <f aca="true" t="shared" si="2" ref="C28:M28">SUM(C19:C27)</f>
        <v>1969</v>
      </c>
      <c r="D28" s="6">
        <f t="shared" si="2"/>
        <v>1926</v>
      </c>
      <c r="E28" s="6">
        <f t="shared" si="2"/>
        <v>1556</v>
      </c>
      <c r="F28" s="6">
        <f t="shared" si="2"/>
        <v>1301</v>
      </c>
      <c r="G28" s="6">
        <f t="shared" si="2"/>
        <v>1546</v>
      </c>
      <c r="H28" s="6">
        <f t="shared" si="2"/>
        <v>1540</v>
      </c>
      <c r="I28" s="6">
        <f t="shared" si="2"/>
        <v>1758</v>
      </c>
      <c r="J28" s="6">
        <f t="shared" si="2"/>
        <v>1566</v>
      </c>
      <c r="K28" s="6">
        <f t="shared" si="2"/>
        <v>1415</v>
      </c>
      <c r="L28" s="6">
        <f t="shared" si="2"/>
        <v>1296</v>
      </c>
      <c r="M28" s="6">
        <f t="shared" si="2"/>
        <v>1445</v>
      </c>
      <c r="N28" s="8">
        <f t="shared" si="0"/>
        <v>149</v>
      </c>
    </row>
    <row r="29" spans="1:14" ht="12.75" customHeight="1">
      <c r="A29" s="6" t="s">
        <v>10</v>
      </c>
      <c r="B29" s="7"/>
      <c r="C29" s="6">
        <v>9</v>
      </c>
      <c r="D29" s="6">
        <v>9</v>
      </c>
      <c r="E29" s="6">
        <v>8</v>
      </c>
      <c r="F29" s="6">
        <f>4+0.58+0.58+0.75</f>
        <v>5.91</v>
      </c>
      <c r="G29" s="6">
        <v>7.83</v>
      </c>
      <c r="H29" s="6">
        <v>8</v>
      </c>
      <c r="I29" s="6">
        <v>8</v>
      </c>
      <c r="J29" s="6">
        <v>8</v>
      </c>
      <c r="K29" s="6">
        <v>8</v>
      </c>
      <c r="L29" s="6">
        <v>7</v>
      </c>
      <c r="M29" s="6">
        <v>7</v>
      </c>
      <c r="N29" s="8">
        <f t="shared" si="0"/>
        <v>0</v>
      </c>
    </row>
    <row r="30" spans="1:14" ht="12.75" customHeight="1">
      <c r="A30" s="6"/>
      <c r="B30" s="7"/>
      <c r="N30" s="8">
        <f t="shared" si="0"/>
        <v>0</v>
      </c>
    </row>
    <row r="31" spans="1:14" ht="12.75" customHeight="1">
      <c r="A31" s="6" t="s">
        <v>69</v>
      </c>
      <c r="B31" s="7"/>
      <c r="N31" s="8">
        <f t="shared" si="0"/>
        <v>0</v>
      </c>
    </row>
    <row r="32" spans="1:14" ht="12.75" customHeight="1">
      <c r="A32" s="6" t="s">
        <v>32</v>
      </c>
      <c r="B32" s="7">
        <v>135</v>
      </c>
      <c r="C32" s="8">
        <v>155</v>
      </c>
      <c r="D32" s="8">
        <v>177</v>
      </c>
      <c r="E32" s="8">
        <v>174</v>
      </c>
      <c r="F32" s="8">
        <v>173</v>
      </c>
      <c r="G32" s="8">
        <v>164</v>
      </c>
      <c r="H32" s="8">
        <v>118</v>
      </c>
      <c r="I32" s="8">
        <v>188</v>
      </c>
      <c r="J32" s="8">
        <v>190</v>
      </c>
      <c r="K32" s="8">
        <v>176</v>
      </c>
      <c r="L32" s="8">
        <v>162</v>
      </c>
      <c r="M32" s="8">
        <v>186</v>
      </c>
      <c r="N32" s="8">
        <f t="shared" si="0"/>
        <v>24</v>
      </c>
    </row>
    <row r="33" spans="1:14" ht="12.75" customHeight="1">
      <c r="A33" s="6" t="s">
        <v>33</v>
      </c>
      <c r="B33" s="7">
        <v>135</v>
      </c>
      <c r="C33" s="8">
        <v>225</v>
      </c>
      <c r="D33" s="8">
        <v>200</v>
      </c>
      <c r="E33" s="8">
        <v>189</v>
      </c>
      <c r="F33" s="8">
        <v>172</v>
      </c>
      <c r="G33" s="8">
        <v>176</v>
      </c>
      <c r="H33" s="8">
        <v>0</v>
      </c>
      <c r="I33" s="8">
        <v>221</v>
      </c>
      <c r="J33" s="8">
        <v>208</v>
      </c>
      <c r="K33" s="8">
        <v>156</v>
      </c>
      <c r="L33" s="8">
        <v>187</v>
      </c>
      <c r="M33" s="8">
        <v>183</v>
      </c>
      <c r="N33" s="8">
        <f t="shared" si="0"/>
        <v>-4</v>
      </c>
    </row>
    <row r="34" spans="1:14" ht="12.75" customHeight="1">
      <c r="A34" s="6" t="s">
        <v>34</v>
      </c>
      <c r="B34" s="7">
        <v>133</v>
      </c>
      <c r="C34" s="8">
        <v>112</v>
      </c>
      <c r="D34" s="8">
        <v>146</v>
      </c>
      <c r="E34" s="8">
        <v>167</v>
      </c>
      <c r="F34" s="8">
        <v>163</v>
      </c>
      <c r="G34" s="8">
        <v>144</v>
      </c>
      <c r="H34" s="8">
        <v>73</v>
      </c>
      <c r="I34" s="8">
        <v>118</v>
      </c>
      <c r="J34" s="8">
        <v>172</v>
      </c>
      <c r="K34" s="8">
        <v>165</v>
      </c>
      <c r="L34" s="8">
        <v>124</v>
      </c>
      <c r="M34" s="8">
        <v>191</v>
      </c>
      <c r="N34" s="8">
        <f t="shared" si="0"/>
        <v>67</v>
      </c>
    </row>
    <row r="35" spans="1:14" ht="12.75" customHeight="1">
      <c r="A35" s="6" t="s">
        <v>35</v>
      </c>
      <c r="B35" s="7">
        <v>125</v>
      </c>
      <c r="C35" s="8">
        <v>136</v>
      </c>
      <c r="D35" s="8">
        <v>140</v>
      </c>
      <c r="E35" s="8">
        <v>146</v>
      </c>
      <c r="F35" s="8">
        <v>111</v>
      </c>
      <c r="G35" s="8">
        <v>145</v>
      </c>
      <c r="H35" s="8">
        <v>155</v>
      </c>
      <c r="I35" s="8">
        <v>182</v>
      </c>
      <c r="J35" s="8">
        <v>142</v>
      </c>
      <c r="K35" s="8">
        <v>140</v>
      </c>
      <c r="L35" s="8">
        <v>83</v>
      </c>
      <c r="M35" s="8">
        <v>167</v>
      </c>
      <c r="N35" s="8">
        <f t="shared" si="0"/>
        <v>84</v>
      </c>
    </row>
    <row r="36" spans="1:14" ht="12.75" customHeight="1">
      <c r="A36" s="6" t="s">
        <v>41</v>
      </c>
      <c r="B36" s="7">
        <v>120</v>
      </c>
      <c r="C36" s="8">
        <v>158</v>
      </c>
      <c r="D36" s="8">
        <v>170</v>
      </c>
      <c r="E36" s="8">
        <v>159</v>
      </c>
      <c r="F36" s="8">
        <v>172</v>
      </c>
      <c r="G36" s="8">
        <v>198</v>
      </c>
      <c r="H36" s="8">
        <v>185</v>
      </c>
      <c r="I36" s="8">
        <v>195</v>
      </c>
      <c r="J36" s="8">
        <v>185</v>
      </c>
      <c r="K36" s="8">
        <v>172</v>
      </c>
      <c r="L36" s="8">
        <v>172</v>
      </c>
      <c r="M36" s="8">
        <v>151</v>
      </c>
      <c r="N36" s="8">
        <f t="shared" si="0"/>
        <v>-21</v>
      </c>
    </row>
    <row r="37" spans="1:14" ht="12.75" customHeight="1">
      <c r="A37" s="6" t="s">
        <v>42</v>
      </c>
      <c r="B37" s="7">
        <v>115</v>
      </c>
      <c r="C37" s="8">
        <v>185</v>
      </c>
      <c r="D37" s="8">
        <v>244</v>
      </c>
      <c r="E37" s="8">
        <v>109</v>
      </c>
      <c r="F37" s="8">
        <v>144</v>
      </c>
      <c r="G37" s="8">
        <v>154</v>
      </c>
      <c r="H37" s="8">
        <v>171</v>
      </c>
      <c r="I37" s="8">
        <v>152</v>
      </c>
      <c r="J37" s="8">
        <v>130</v>
      </c>
      <c r="K37" s="8">
        <v>134</v>
      </c>
      <c r="L37" s="8">
        <v>130</v>
      </c>
      <c r="M37" s="8">
        <v>161</v>
      </c>
      <c r="N37" s="8">
        <f t="shared" si="0"/>
        <v>31</v>
      </c>
    </row>
    <row r="38" spans="1:14" ht="12.75" customHeight="1">
      <c r="A38" s="6" t="s">
        <v>43</v>
      </c>
      <c r="B38" s="7">
        <v>113</v>
      </c>
      <c r="F38" s="8">
        <v>145</v>
      </c>
      <c r="G38" s="8">
        <v>181</v>
      </c>
      <c r="H38" s="8">
        <v>132</v>
      </c>
      <c r="I38" s="8">
        <v>105</v>
      </c>
      <c r="J38" s="8">
        <v>138</v>
      </c>
      <c r="K38" s="8">
        <v>111</v>
      </c>
      <c r="L38" s="8">
        <v>153</v>
      </c>
      <c r="M38" s="8">
        <v>173</v>
      </c>
      <c r="N38" s="8">
        <f t="shared" si="0"/>
        <v>20</v>
      </c>
    </row>
    <row r="39" spans="1:14" ht="12.75" customHeight="1">
      <c r="A39" s="6" t="s">
        <v>44</v>
      </c>
      <c r="B39" s="7" t="s">
        <v>45</v>
      </c>
      <c r="C39" s="8">
        <v>110</v>
      </c>
      <c r="D39" s="8">
        <v>76</v>
      </c>
      <c r="E39" s="8">
        <v>53</v>
      </c>
      <c r="F39" s="8">
        <v>53</v>
      </c>
      <c r="G39" s="8">
        <v>72</v>
      </c>
      <c r="H39" s="8">
        <v>130</v>
      </c>
      <c r="I39" s="8">
        <v>46</v>
      </c>
      <c r="J39" s="8">
        <v>60</v>
      </c>
      <c r="K39" s="8">
        <v>61</v>
      </c>
      <c r="L39" s="8">
        <v>112</v>
      </c>
      <c r="M39" s="8">
        <v>140</v>
      </c>
      <c r="N39" s="8">
        <f t="shared" si="0"/>
        <v>28</v>
      </c>
    </row>
    <row r="40" spans="1:14" s="6" customFormat="1" ht="12.75" customHeight="1">
      <c r="A40" s="6" t="s">
        <v>46</v>
      </c>
      <c r="B40" s="7">
        <v>105</v>
      </c>
      <c r="C40" s="8">
        <v>98</v>
      </c>
      <c r="D40" s="8">
        <v>169</v>
      </c>
      <c r="E40" s="8">
        <v>226</v>
      </c>
      <c r="F40" s="8">
        <v>134</v>
      </c>
      <c r="G40" s="8">
        <v>184</v>
      </c>
      <c r="H40" s="8">
        <v>201</v>
      </c>
      <c r="I40" s="8">
        <v>203</v>
      </c>
      <c r="J40" s="8">
        <v>212</v>
      </c>
      <c r="K40" s="8">
        <v>242</v>
      </c>
      <c r="L40" s="8">
        <v>253</v>
      </c>
      <c r="M40" s="8">
        <v>268</v>
      </c>
      <c r="N40" s="8">
        <f t="shared" si="0"/>
        <v>15</v>
      </c>
    </row>
    <row r="41" spans="1:14" ht="12.75" customHeight="1">
      <c r="A41" s="6" t="s">
        <v>76</v>
      </c>
      <c r="B41" s="7"/>
      <c r="C41" s="6">
        <f aca="true" t="shared" si="3" ref="C41:M41">SUM(C32:C40)</f>
        <v>1179</v>
      </c>
      <c r="D41" s="6">
        <f t="shared" si="3"/>
        <v>1322</v>
      </c>
      <c r="E41" s="6">
        <f t="shared" si="3"/>
        <v>1223</v>
      </c>
      <c r="F41" s="6">
        <f t="shared" si="3"/>
        <v>1267</v>
      </c>
      <c r="G41" s="6">
        <f t="shared" si="3"/>
        <v>1418</v>
      </c>
      <c r="H41" s="6">
        <f t="shared" si="3"/>
        <v>1165</v>
      </c>
      <c r="I41" s="6">
        <f t="shared" si="3"/>
        <v>1410</v>
      </c>
      <c r="J41" s="6">
        <f t="shared" si="3"/>
        <v>1437</v>
      </c>
      <c r="K41" s="6">
        <f t="shared" si="3"/>
        <v>1357</v>
      </c>
      <c r="L41" s="6">
        <f t="shared" si="3"/>
        <v>1376</v>
      </c>
      <c r="M41" s="6">
        <f t="shared" si="3"/>
        <v>1620</v>
      </c>
      <c r="N41" s="8">
        <f t="shared" si="0"/>
        <v>244</v>
      </c>
    </row>
    <row r="42" spans="1:14" ht="12.75" customHeight="1">
      <c r="A42" s="6" t="s">
        <v>10</v>
      </c>
      <c r="B42" s="7"/>
      <c r="C42" s="6">
        <v>8</v>
      </c>
      <c r="D42" s="6">
        <v>8</v>
      </c>
      <c r="E42" s="6">
        <v>8</v>
      </c>
      <c r="F42" s="6">
        <v>9</v>
      </c>
      <c r="G42" s="6">
        <v>9</v>
      </c>
      <c r="H42" s="6">
        <v>9</v>
      </c>
      <c r="I42" s="6">
        <v>9</v>
      </c>
      <c r="J42" s="6">
        <v>9</v>
      </c>
      <c r="K42" s="6">
        <v>9</v>
      </c>
      <c r="L42" s="6">
        <v>9</v>
      </c>
      <c r="M42" s="6">
        <v>9</v>
      </c>
      <c r="N42" s="8">
        <f t="shared" si="0"/>
        <v>0</v>
      </c>
    </row>
    <row r="43" spans="1:14" ht="12.75" customHeight="1">
      <c r="A43" s="6"/>
      <c r="B43" s="7"/>
      <c r="N43" s="8">
        <f t="shared" si="0"/>
        <v>0</v>
      </c>
    </row>
    <row r="44" spans="1:14" ht="12.75" customHeight="1">
      <c r="A44" s="6" t="s">
        <v>70</v>
      </c>
      <c r="B44" s="7"/>
      <c r="N44" s="8">
        <f t="shared" si="0"/>
        <v>0</v>
      </c>
    </row>
    <row r="45" spans="1:14" ht="12.75" customHeight="1">
      <c r="A45" s="6" t="s">
        <v>47</v>
      </c>
      <c r="B45" s="7">
        <v>96</v>
      </c>
      <c r="J45" s="8">
        <v>117</v>
      </c>
      <c r="K45" s="8">
        <v>71</v>
      </c>
      <c r="L45" s="8">
        <v>87</v>
      </c>
      <c r="M45" s="8">
        <v>162</v>
      </c>
      <c r="N45" s="8">
        <f t="shared" si="0"/>
        <v>75</v>
      </c>
    </row>
    <row r="46" spans="1:14" ht="12.75" customHeight="1">
      <c r="A46" s="6" t="s">
        <v>48</v>
      </c>
      <c r="B46" s="7">
        <v>86</v>
      </c>
      <c r="L46" s="8">
        <v>88</v>
      </c>
      <c r="M46" s="8">
        <v>74</v>
      </c>
      <c r="N46" s="8">
        <f t="shared" si="0"/>
        <v>-14</v>
      </c>
    </row>
    <row r="47" spans="1:14" ht="12.75" customHeight="1">
      <c r="A47" s="6" t="s">
        <v>49</v>
      </c>
      <c r="B47" s="7">
        <v>80</v>
      </c>
      <c r="C47" s="8">
        <v>83</v>
      </c>
      <c r="D47" s="8">
        <v>55</v>
      </c>
      <c r="E47" s="8">
        <v>62</v>
      </c>
      <c r="F47" s="8">
        <v>77</v>
      </c>
      <c r="G47" s="8">
        <v>91</v>
      </c>
      <c r="H47" s="8">
        <v>72</v>
      </c>
      <c r="I47" s="8">
        <v>44</v>
      </c>
      <c r="J47" s="8">
        <v>135</v>
      </c>
      <c r="K47" s="8">
        <v>170</v>
      </c>
      <c r="L47" s="8">
        <v>194</v>
      </c>
      <c r="M47" s="8">
        <v>95</v>
      </c>
      <c r="N47" s="8">
        <f t="shared" si="0"/>
        <v>-99</v>
      </c>
    </row>
    <row r="48" spans="1:14" ht="12.75" customHeight="1">
      <c r="A48" s="6" t="s">
        <v>50</v>
      </c>
      <c r="B48" s="7">
        <v>72</v>
      </c>
      <c r="C48" s="8">
        <v>49</v>
      </c>
      <c r="D48" s="8">
        <v>108</v>
      </c>
      <c r="E48" s="8">
        <v>96</v>
      </c>
      <c r="F48" s="8">
        <v>59</v>
      </c>
      <c r="G48" s="8">
        <v>77</v>
      </c>
      <c r="H48" s="8">
        <v>96</v>
      </c>
      <c r="I48" s="8">
        <v>82</v>
      </c>
      <c r="J48" s="8">
        <v>95</v>
      </c>
      <c r="K48" s="8">
        <v>96</v>
      </c>
      <c r="L48" s="8">
        <v>74</v>
      </c>
      <c r="M48" s="8">
        <v>124</v>
      </c>
      <c r="N48" s="8">
        <f t="shared" si="0"/>
        <v>50</v>
      </c>
    </row>
    <row r="49" spans="1:14" ht="12.75" customHeight="1">
      <c r="A49" s="6" t="s">
        <v>51</v>
      </c>
      <c r="B49" s="7">
        <v>66</v>
      </c>
      <c r="C49" s="8">
        <v>157</v>
      </c>
      <c r="D49" s="8">
        <v>100</v>
      </c>
      <c r="E49" s="8">
        <v>62</v>
      </c>
      <c r="F49" s="8">
        <v>70</v>
      </c>
      <c r="G49" s="8">
        <v>77</v>
      </c>
      <c r="H49" s="8">
        <v>86</v>
      </c>
      <c r="I49" s="8">
        <v>126</v>
      </c>
      <c r="J49" s="8">
        <v>111</v>
      </c>
      <c r="K49" s="8">
        <v>123</v>
      </c>
      <c r="L49" s="8">
        <v>119</v>
      </c>
      <c r="M49" s="8">
        <v>76</v>
      </c>
      <c r="N49" s="8">
        <f t="shared" si="0"/>
        <v>-43</v>
      </c>
    </row>
    <row r="50" spans="1:14" ht="12.75" customHeight="1">
      <c r="A50" s="6" t="s">
        <v>52</v>
      </c>
      <c r="B50" s="7">
        <v>64</v>
      </c>
      <c r="C50" s="8">
        <v>127</v>
      </c>
      <c r="D50" s="8">
        <v>110</v>
      </c>
      <c r="E50" s="8">
        <v>106</v>
      </c>
      <c r="F50" s="8">
        <v>54</v>
      </c>
      <c r="G50" s="8">
        <v>47</v>
      </c>
      <c r="H50" s="8">
        <v>50</v>
      </c>
      <c r="I50" s="8">
        <v>111</v>
      </c>
      <c r="J50" s="8">
        <v>180</v>
      </c>
      <c r="K50" s="8">
        <v>145</v>
      </c>
      <c r="N50" s="8">
        <f t="shared" si="0"/>
        <v>0</v>
      </c>
    </row>
    <row r="51" spans="1:14" s="6" customFormat="1" ht="12.75" customHeight="1">
      <c r="A51" s="6" t="s">
        <v>53</v>
      </c>
      <c r="B51" s="7">
        <v>96</v>
      </c>
      <c r="C51" s="8"/>
      <c r="D51" s="8"/>
      <c r="E51" s="8"/>
      <c r="F51" s="8"/>
      <c r="G51" s="8"/>
      <c r="H51" s="8"/>
      <c r="I51" s="8"/>
      <c r="J51" s="8"/>
      <c r="K51" s="8"/>
      <c r="L51" s="8">
        <v>149</v>
      </c>
      <c r="M51" s="8">
        <v>221</v>
      </c>
      <c r="N51" s="8">
        <f t="shared" si="0"/>
        <v>72</v>
      </c>
    </row>
    <row r="52" spans="1:14" ht="12.75" customHeight="1">
      <c r="A52" s="6" t="s">
        <v>77</v>
      </c>
      <c r="B52" s="7"/>
      <c r="C52" s="6">
        <f>SUM(C45:C51)</f>
        <v>416</v>
      </c>
      <c r="D52" s="6">
        <f aca="true" t="shared" si="4" ref="D52:M52">SUM(D45:D51)</f>
        <v>373</v>
      </c>
      <c r="E52" s="6">
        <f t="shared" si="4"/>
        <v>326</v>
      </c>
      <c r="F52" s="6">
        <f t="shared" si="4"/>
        <v>260</v>
      </c>
      <c r="G52" s="6">
        <f t="shared" si="4"/>
        <v>292</v>
      </c>
      <c r="H52" s="6">
        <f t="shared" si="4"/>
        <v>304</v>
      </c>
      <c r="I52" s="6">
        <f t="shared" si="4"/>
        <v>363</v>
      </c>
      <c r="J52" s="6">
        <f t="shared" si="4"/>
        <v>638</v>
      </c>
      <c r="K52" s="6">
        <f t="shared" si="4"/>
        <v>605</v>
      </c>
      <c r="L52" s="6">
        <f t="shared" si="4"/>
        <v>711</v>
      </c>
      <c r="M52" s="6">
        <f t="shared" si="4"/>
        <v>752</v>
      </c>
      <c r="N52" s="8">
        <f t="shared" si="0"/>
        <v>41</v>
      </c>
    </row>
    <row r="53" spans="1:14" s="6" customFormat="1" ht="12.75" customHeight="1">
      <c r="A53" s="6" t="s">
        <v>10</v>
      </c>
      <c r="B53" s="7"/>
      <c r="C53" s="6">
        <v>4</v>
      </c>
      <c r="D53" s="6">
        <v>4</v>
      </c>
      <c r="E53" s="6">
        <v>4</v>
      </c>
      <c r="F53" s="6">
        <v>4</v>
      </c>
      <c r="G53" s="6">
        <v>4</v>
      </c>
      <c r="H53" s="6">
        <v>4</v>
      </c>
      <c r="I53" s="6">
        <v>4</v>
      </c>
      <c r="J53" s="6">
        <v>5</v>
      </c>
      <c r="K53" s="6">
        <v>5</v>
      </c>
      <c r="L53" s="6">
        <v>6</v>
      </c>
      <c r="M53" s="6">
        <v>6</v>
      </c>
      <c r="N53" s="8">
        <f t="shared" si="0"/>
        <v>0</v>
      </c>
    </row>
    <row r="54" spans="1:14" s="6" customFormat="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>
        <f t="shared" si="0"/>
        <v>0</v>
      </c>
    </row>
    <row r="55" spans="1:14" s="15" customFormat="1" ht="12.75" customHeight="1" thickBot="1">
      <c r="A55" s="6" t="s">
        <v>73</v>
      </c>
      <c r="B55" s="12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8">
        <f t="shared" si="0"/>
        <v>0</v>
      </c>
    </row>
    <row r="56" spans="2:14" s="6" customFormat="1" ht="12.75" customHeight="1" thickBot="1" thickTop="1">
      <c r="B56" s="12"/>
      <c r="C56" s="7"/>
      <c r="N56" s="8">
        <f t="shared" si="0"/>
        <v>0</v>
      </c>
    </row>
    <row r="57" spans="1:14" ht="12.75" customHeight="1" thickBot="1">
      <c r="A57" s="13" t="s">
        <v>54</v>
      </c>
      <c r="B57" s="14"/>
      <c r="C57" s="14">
        <f>C15+C28+C41+C52</f>
        <v>4574</v>
      </c>
      <c r="D57" s="14">
        <f aca="true" t="shared" si="5" ref="D57:M57">D15+D28+D41+D52</f>
        <v>4912</v>
      </c>
      <c r="E57" s="14">
        <f t="shared" si="5"/>
        <v>4444</v>
      </c>
      <c r="F57" s="14">
        <f t="shared" si="5"/>
        <v>4256</v>
      </c>
      <c r="G57" s="14">
        <f t="shared" si="5"/>
        <v>4866</v>
      </c>
      <c r="H57" s="14">
        <f t="shared" si="5"/>
        <v>4319</v>
      </c>
      <c r="I57" s="14">
        <f t="shared" si="5"/>
        <v>5083</v>
      </c>
      <c r="J57" s="14">
        <f t="shared" si="5"/>
        <v>5218</v>
      </c>
      <c r="K57" s="14">
        <f t="shared" si="5"/>
        <v>4921</v>
      </c>
      <c r="L57" s="14">
        <f t="shared" si="5"/>
        <v>4949</v>
      </c>
      <c r="M57" s="14">
        <f t="shared" si="5"/>
        <v>5550</v>
      </c>
      <c r="N57" s="8">
        <f t="shared" si="0"/>
        <v>601</v>
      </c>
    </row>
    <row r="58" spans="1:14" ht="12.75" customHeight="1" thickBot="1" thickTop="1">
      <c r="A58" s="19" t="s">
        <v>78</v>
      </c>
      <c r="B58" s="20"/>
      <c r="C58" s="14">
        <f aca="true" t="shared" si="6" ref="C58:M58">C16+C29+C42+C53</f>
        <v>24.7</v>
      </c>
      <c r="D58" s="14">
        <f t="shared" si="6"/>
        <v>26</v>
      </c>
      <c r="E58" s="14">
        <f t="shared" si="6"/>
        <v>25</v>
      </c>
      <c r="F58" s="14">
        <f t="shared" si="6"/>
        <v>23.91</v>
      </c>
      <c r="G58" s="14">
        <f t="shared" si="6"/>
        <v>25.83</v>
      </c>
      <c r="H58" s="14">
        <f t="shared" si="6"/>
        <v>26</v>
      </c>
      <c r="I58" s="14">
        <f t="shared" si="6"/>
        <v>26.5</v>
      </c>
      <c r="J58" s="14">
        <f t="shared" si="6"/>
        <v>28</v>
      </c>
      <c r="K58" s="14">
        <f t="shared" si="6"/>
        <v>28</v>
      </c>
      <c r="L58" s="14">
        <f t="shared" si="6"/>
        <v>28</v>
      </c>
      <c r="M58" s="14">
        <f t="shared" si="6"/>
        <v>28</v>
      </c>
      <c r="N58" s="6"/>
    </row>
    <row r="59" ht="12.75" customHeight="1" thickTop="1"/>
    <row r="61" spans="1:2" ht="12.75" customHeight="1">
      <c r="A61" s="6" t="s">
        <v>55</v>
      </c>
      <c r="B61" s="6"/>
    </row>
    <row r="62" spans="2:6" ht="12.75" customHeight="1">
      <c r="B62" s="6" t="s">
        <v>56</v>
      </c>
      <c r="D62" s="6" t="s">
        <v>57</v>
      </c>
      <c r="F62" s="6" t="s">
        <v>58</v>
      </c>
    </row>
    <row r="63" spans="2:6" ht="12.75" customHeight="1">
      <c r="B63" s="8" t="s">
        <v>59</v>
      </c>
      <c r="D63" s="8" t="s">
        <v>60</v>
      </c>
      <c r="F63" s="8">
        <v>275</v>
      </c>
    </row>
    <row r="64" spans="2:6" ht="12.75" customHeight="1">
      <c r="B64" s="8" t="s">
        <v>61</v>
      </c>
      <c r="D64" s="8" t="s">
        <v>62</v>
      </c>
      <c r="F64" s="8">
        <v>250</v>
      </c>
    </row>
    <row r="65" spans="2:6" ht="12.75" customHeight="1">
      <c r="B65" s="8" t="s">
        <v>63</v>
      </c>
      <c r="D65" s="8" t="s">
        <v>64</v>
      </c>
      <c r="F65" s="8">
        <v>180</v>
      </c>
    </row>
    <row r="66" spans="2:6" ht="12.75" customHeight="1">
      <c r="B66" s="8" t="s">
        <v>65</v>
      </c>
      <c r="D66" s="8" t="s">
        <v>66</v>
      </c>
      <c r="F66" s="8">
        <v>110</v>
      </c>
    </row>
    <row r="68" spans="1:2" ht="12.75" customHeight="1">
      <c r="A68" s="5" t="s">
        <v>11</v>
      </c>
      <c r="B68" s="16" t="s">
        <v>12</v>
      </c>
    </row>
    <row r="69" ht="12.75" customHeight="1">
      <c r="B69" s="16" t="s">
        <v>13</v>
      </c>
    </row>
    <row r="70" ht="12.75" customHeight="1">
      <c r="B70" s="16" t="s">
        <v>14</v>
      </c>
    </row>
    <row r="71" ht="12.75" customHeight="1">
      <c r="B71" s="17" t="s">
        <v>36</v>
      </c>
    </row>
    <row r="72" ht="12.75" customHeight="1">
      <c r="B72" s="17" t="s">
        <v>37</v>
      </c>
    </row>
    <row r="73" spans="1:2" ht="12.75" customHeight="1">
      <c r="A73" s="6"/>
      <c r="B73" s="17" t="s">
        <v>38</v>
      </c>
    </row>
    <row r="74" spans="1:2" ht="12.75" customHeight="1">
      <c r="A74" s="6"/>
      <c r="B74" s="17" t="s">
        <v>39</v>
      </c>
    </row>
    <row r="75" spans="1:2" ht="12.75" customHeight="1">
      <c r="A75" s="18"/>
      <c r="B75" s="16" t="s">
        <v>15</v>
      </c>
    </row>
    <row r="76" ht="12.75" customHeight="1">
      <c r="B76" s="17" t="s">
        <v>16</v>
      </c>
    </row>
    <row r="77" ht="12.75" customHeight="1">
      <c r="B77" s="17" t="s">
        <v>40</v>
      </c>
    </row>
    <row r="78" ht="12.75" customHeight="1">
      <c r="B78" s="17" t="s">
        <v>17</v>
      </c>
    </row>
    <row r="82" ht="12.75" customHeight="1">
      <c r="A82" s="18"/>
    </row>
  </sheetData>
  <sheetProtection scenarios="1"/>
  <printOptions gridLines="1"/>
  <pageMargins left="0.5" right="0.5" top="0.5" bottom="0.5" header="0.5" footer="0.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M DeSilva</dc:creator>
  <cp:keywords/>
  <dc:description/>
  <cp:lastModifiedBy>Annette DeSilva...</cp:lastModifiedBy>
  <cp:lastPrinted>2001-03-21T15:38:14Z</cp:lastPrinted>
  <dcterms:created xsi:type="dcterms:W3CDTF">2001-02-14T20:15:21Z</dcterms:created>
  <dcterms:modified xsi:type="dcterms:W3CDTF">2001-02-15T04:44:35Z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